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146" yWindow="65446" windowWidth="9690" windowHeight="6750" tabRatio="986" activeTab="0"/>
  </bookViews>
  <sheets>
    <sheet name="Aufgabe" sheetId="1" r:id="rId1"/>
    <sheet name="Loesung" sheetId="2" state="hidden" r:id="rId2"/>
  </sheets>
  <definedNames>
    <definedName name="OLE_LINK1" localSheetId="0">'Aufgabe'!$G$24</definedName>
  </definedNames>
  <calcPr fullCalcOnLoad="1"/>
</workbook>
</file>

<file path=xl/sharedStrings.xml><?xml version="1.0" encoding="utf-8"?>
<sst xmlns="http://schemas.openxmlformats.org/spreadsheetml/2006/main" count="77" uniqueCount="44">
  <si>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</si>
  <si>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</si>
  <si>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</si>
  <si>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</si>
  <si>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</si>
  <si>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</si>
  <si>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</si>
  <si>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</si>
  <si>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</si>
  <si>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</si>
  <si>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</si>
  <si>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</si>
  <si>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</si>
  <si>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Name:</t>
  </si>
  <si>
    <t xml:space="preserve">Note:  </t>
  </si>
  <si>
    <t>Punkte:</t>
  </si>
  <si>
    <t>o)</t>
  </si>
  <si>
    <t>p)</t>
  </si>
  <si>
    <t>q)</t>
  </si>
  <si>
    <t>r)</t>
  </si>
  <si>
    <t>Erreichte Punktzahl:</t>
  </si>
  <si>
    <t>Ergebnis in Prozent:</t>
  </si>
  <si>
    <t>3 Lampen kosten 12 Euro. 
Wie viel kosten 8 Lampen?</t>
  </si>
  <si>
    <t>80 Liter Benzin kosten 120 Euro. 
Wie viel kosten 20 Liter Benzin?</t>
  </si>
  <si>
    <t>6 Maurer brauchen 8 Tage für ein Stockwerk. 
Wie lange würden 12 Maurer benötigen?</t>
  </si>
  <si>
    <t>x =</t>
  </si>
  <si>
    <t>3 Flaschen kosten 2,10 Euro.
Wieviel kosten 60 Flaschen?</t>
  </si>
  <si>
    <t>15 Dosen wiegen 60 kg.
Wieviel wiegen 16 Dosen?</t>
  </si>
  <si>
    <t>3 Ausgaben einer Zeitschrift kosten 27 Euro. 
Wieviel kosten 5 Zeitschriften</t>
  </si>
  <si>
    <t>6 Glühlampen kosten 3 Euro.
Wie viel kosten 10 Lampen?</t>
  </si>
  <si>
    <t>8 Paar Socken kosten 24 €.
Wieviel kosten 40 Paar?</t>
  </si>
  <si>
    <t>5 Arbeiter schaffen einen Auftrag in 8 h.
Wie lange brauchen dafür 4 Arbeiter?</t>
  </si>
  <si>
    <t>5 Arbeiter schaffen einen Auftrag in 8 h.
Wie lange brauchen dafür 8 Arbeiter?</t>
  </si>
  <si>
    <t>2 Pumpen leeren ein Becken in 20 h.
Wie lange dauert es mit 5 Pumpen?</t>
  </si>
  <si>
    <t>In 20 min fährt ein Auto 40 km.
Wie viele km fährt es in 50 min?</t>
  </si>
  <si>
    <t>In 3 min fährt ein Auto 6 km.
Wie viele km fährt es in 9 min?</t>
  </si>
  <si>
    <t>5 Flaschen Wasser kosten 10 Euro. 
Wie viel kosten 12 Flaschen?</t>
  </si>
  <si>
    <t>50 Äpfel kosten 30 Euro. 
Was kosten 20 Äpfel?</t>
  </si>
  <si>
    <t>5 Liter wiegen 3 kg. 
Wie viel wiegen 35 Liter?</t>
  </si>
  <si>
    <t>Aufgaben zum Dreisatz</t>
  </si>
  <si>
    <t>7 Arbeiter schaffen einen Auftrag in 8 h.
Wie lange brauchen dafür 2 Arbeiter?</t>
  </si>
  <si>
    <t>Datum:</t>
  </si>
  <si>
    <t>Direkte und indirekte Proportionalität</t>
  </si>
  <si>
    <t>Überlegen Sie bei jeder Aufgabe zuerst, welche Proportionalität vorliegt!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</si>
</sst>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_-* #,##0.00\ [$€]_-;\-* #,##0.00\ [$€]_-;_-* &quot;-&quot;??\ [$€]_-;_-@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b/>
      <sz val="8"/>
      <color indexed="18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1" fillId="0" borderId="14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15" xfId="0" applyFont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NumberFormat="1" applyFont="1" applyFill="1" applyBorder="1" applyAlignment="1" applyProtection="1">
      <alignment horizontal="right" vertical="center"/>
      <protection hidden="1"/>
    </xf>
    <xf numFmtId="0" fontId="7" fillId="0" borderId="15" xfId="0" applyNumberFormat="1" applyFont="1" applyFill="1" applyBorder="1" applyAlignment="1" applyProtection="1">
      <alignment horizontal="right"/>
      <protection hidden="1"/>
    </xf>
    <xf numFmtId="0" fontId="1" fillId="0" borderId="15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17" fillId="0" borderId="0" xfId="0" applyFont="1" applyAlignment="1">
      <alignment vertical="center" wrapText="1"/>
    </xf>
    <xf numFmtId="4" fontId="8" fillId="0" borderId="19" xfId="0" applyNumberFormat="1" applyFont="1" applyFill="1" applyBorder="1" applyAlignment="1" applyProtection="1">
      <alignment horizontal="center"/>
      <protection locked="0"/>
    </xf>
    <xf numFmtId="203" fontId="8" fillId="0" borderId="19" xfId="45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1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wrapText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6" fillId="34" borderId="20" xfId="0" applyNumberFormat="1" applyFont="1" applyFill="1" applyBorder="1" applyAlignment="1" applyProtection="1">
      <alignment horizontal="center" vertical="center"/>
      <protection hidden="1"/>
    </xf>
    <xf numFmtId="9" fontId="9" fillId="34" borderId="20" xfId="50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37" fillId="33" borderId="11" xfId="0" applyNumberFormat="1" applyFont="1" applyFill="1" applyBorder="1" applyAlignment="1" applyProtection="1">
      <alignment horizontal="left" vertical="center" indent="2"/>
      <protection hidden="1"/>
    </xf>
    <xf numFmtId="0" fontId="37" fillId="33" borderId="0" xfId="0" applyNumberFormat="1" applyFont="1" applyFill="1" applyBorder="1" applyAlignment="1" applyProtection="1">
      <alignment horizontal="left" vertical="center" indent="2"/>
      <protection hidden="1"/>
    </xf>
    <xf numFmtId="0" fontId="38" fillId="33" borderId="0" xfId="0" applyNumberFormat="1" applyFont="1" applyFill="1" applyBorder="1" applyAlignment="1" applyProtection="1">
      <alignment horizontal="right" vertical="center"/>
      <protection hidden="1"/>
    </xf>
    <xf numFmtId="0" fontId="38" fillId="33" borderId="0" xfId="0" applyNumberFormat="1" applyFont="1" applyFill="1" applyBorder="1" applyAlignment="1" applyProtection="1">
      <alignment horizontal="left" vertical="center"/>
      <protection hidden="1"/>
    </xf>
    <xf numFmtId="0" fontId="38" fillId="33" borderId="11" xfId="0" applyNumberFormat="1" applyFont="1" applyFill="1" applyBorder="1" applyAlignment="1" applyProtection="1">
      <alignment horizontal="left" vertical="center" indent="2"/>
      <protection hidden="1"/>
    </xf>
    <xf numFmtId="0" fontId="39" fillId="0" borderId="10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57150</xdr:rowOff>
    </xdr:from>
    <xdr:to>
      <xdr:col>6</xdr:col>
      <xdr:colOff>514350</xdr:colOff>
      <xdr:row>3</xdr:row>
      <xdr:rowOff>9525</xdr:rowOff>
    </xdr:to>
    <xdr:pic>
      <xdr:nvPicPr>
        <xdr:cNvPr id="1" name="Picture 22" descr="j0078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150"/>
          <a:ext cx="285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25"/>
  <sheetViews>
    <sheetView showGridLines="0" showRowColHeaders="0" tabSelected="1" showOutlineSymbols="0" zoomScale="125" zoomScaleNormal="12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3" sqref="C3"/>
    </sheetView>
  </sheetViews>
  <sheetFormatPr defaultColWidth="4.7109375" defaultRowHeight="34.5" customHeight="1"/>
  <cols>
    <col min="1" max="1" width="1.7109375" style="1" customWidth="1"/>
    <col min="2" max="2" width="5.140625" style="1" customWidth="1"/>
    <col min="3" max="3" width="45.7109375" style="1" customWidth="1"/>
    <col min="4" max="4" width="8.140625" style="1" customWidth="1"/>
    <col min="5" max="5" width="12.7109375" style="1" customWidth="1"/>
    <col min="6" max="6" width="9.140625" style="2" customWidth="1"/>
    <col min="7" max="7" width="9.28125" style="1" customWidth="1"/>
    <col min="8" max="16384" width="4.7109375" style="1" customWidth="1"/>
  </cols>
  <sheetData>
    <row r="1" spans="1:7" ht="4.5" customHeight="1" thickBot="1">
      <c r="A1" s="21"/>
      <c r="B1" s="22"/>
      <c r="C1" s="22"/>
      <c r="D1" s="22"/>
      <c r="E1" s="22"/>
      <c r="F1" s="23"/>
      <c r="G1" s="24"/>
    </row>
    <row r="2" spans="1:7" ht="25.5" customHeight="1" thickBot="1" thickTop="1">
      <c r="A2" s="50" t="s">
        <v>39</v>
      </c>
      <c r="B2" s="51"/>
      <c r="C2" s="51"/>
      <c r="D2" s="25"/>
      <c r="E2" s="26" t="s">
        <v>20</v>
      </c>
      <c r="F2" s="47">
        <f>IF(SUM(G6:G22)=0,"",SUM(G6:G22))</f>
      </c>
      <c r="G2" s="27"/>
    </row>
    <row r="3" spans="1:7" ht="25.5" customHeight="1" thickBot="1" thickTop="1">
      <c r="A3" s="54" t="s">
        <v>42</v>
      </c>
      <c r="B3" s="52"/>
      <c r="C3" s="53"/>
      <c r="D3" s="25"/>
      <c r="E3" s="26" t="s">
        <v>21</v>
      </c>
      <c r="F3" s="48">
        <f>IF(F2="","",F2/Loesung!D55)</f>
      </c>
      <c r="G3" s="27"/>
    </row>
    <row r="4" spans="1:7" ht="4.5" customHeight="1" thickTop="1">
      <c r="A4" s="28"/>
      <c r="B4" s="29"/>
      <c r="C4" s="29"/>
      <c r="D4" s="30"/>
      <c r="E4" s="29"/>
      <c r="F4" s="31"/>
      <c r="G4" s="32"/>
    </row>
    <row r="5" spans="1:7" ht="21.75" customHeight="1">
      <c r="A5" s="9"/>
      <c r="B5" s="55" t="s">
        <v>43</v>
      </c>
      <c r="C5" s="4"/>
      <c r="D5" s="10"/>
      <c r="E5" s="10"/>
      <c r="F5" s="3"/>
      <c r="G5" s="11" t="s">
        <v>15</v>
      </c>
    </row>
    <row r="6" spans="1:9" ht="39.75" customHeight="1">
      <c r="A6" s="5"/>
      <c r="B6" s="6" t="s">
        <v>0</v>
      </c>
      <c r="C6" s="37" t="str">
        <f>Loesung!B38</f>
        <v>3 Lampen kosten 12 Euro. 
Wie viel kosten 8 Lampen?</v>
      </c>
      <c r="D6" s="12" t="s">
        <v>25</v>
      </c>
      <c r="E6" s="39"/>
      <c r="F6" s="40">
        <f>IF(E6="","",IF(E6=Loesung!C38,"Richtig!","Falsch"))</f>
      </c>
      <c r="G6" s="15">
        <f>IF(E6="","",IF(E6=Loesung!C38,Loesung!D38,""))</f>
      </c>
      <c r="I6" s="6"/>
    </row>
    <row r="7" spans="1:9" ht="39.75" customHeight="1">
      <c r="A7" s="7"/>
      <c r="B7" s="6" t="s">
        <v>1</v>
      </c>
      <c r="C7" s="37" t="str">
        <f>Loesung!B39</f>
        <v>5 Flaschen Wasser kosten 10 Euro. 
Wie viel kosten 12 Flaschen?</v>
      </c>
      <c r="D7" s="12" t="s">
        <v>25</v>
      </c>
      <c r="E7" s="39"/>
      <c r="F7" s="40">
        <f>IF(E7="","",IF(E7=Loesung!C39,"Richtig!","Falsch"))</f>
      </c>
      <c r="G7" s="15">
        <f>IF(E7="","",IF(E7=Loesung!C39,Loesung!D39,""))</f>
      </c>
      <c r="I7" s="6"/>
    </row>
    <row r="8" spans="1:9" ht="39.75" customHeight="1">
      <c r="A8" s="7"/>
      <c r="B8" s="6" t="s">
        <v>2</v>
      </c>
      <c r="C8" s="37" t="str">
        <f>Loesung!B40</f>
        <v>80 Liter Benzin kosten 120 Euro. 
Wie viel kosten 20 Liter Benzin?</v>
      </c>
      <c r="D8" s="12" t="s">
        <v>25</v>
      </c>
      <c r="E8" s="39"/>
      <c r="F8" s="40">
        <f>IF(E8="","",IF(E8=Loesung!C40,"Richtig!","Falsch"))</f>
      </c>
      <c r="G8" s="15">
        <f>IF(E8="","",IF(E8=Loesung!C40,Loesung!D40,""))</f>
      </c>
      <c r="I8" s="6"/>
    </row>
    <row r="9" spans="1:9" ht="39.75" customHeight="1">
      <c r="A9" s="7"/>
      <c r="B9" s="6" t="s">
        <v>3</v>
      </c>
      <c r="C9" s="37" t="str">
        <f>Loesung!B41</f>
        <v>50 Äpfel kosten 30 Euro. 
Was kosten 20 Äpfel?</v>
      </c>
      <c r="D9" s="12" t="s">
        <v>25</v>
      </c>
      <c r="E9" s="38"/>
      <c r="F9" s="40">
        <f>IF(E9="","",IF(E9=Loesung!C41,"Richtig!","Falsch"))</f>
      </c>
      <c r="G9" s="15">
        <f>IF(E9="","",IF(E9=Loesung!C41,Loesung!D41,""))</f>
      </c>
      <c r="I9" s="6"/>
    </row>
    <row r="10" spans="1:9" ht="39.75" customHeight="1">
      <c r="A10" s="8"/>
      <c r="B10" s="6" t="s">
        <v>4</v>
      </c>
      <c r="C10" s="37" t="str">
        <f>Loesung!B42</f>
        <v>6 Maurer brauchen 8 Tage für ein Stockwerk. 
Wie lange würden 12 Maurer benötigen?</v>
      </c>
      <c r="D10" s="12" t="s">
        <v>25</v>
      </c>
      <c r="E10" s="38"/>
      <c r="F10" s="40">
        <f>IF(E10="","",IF(E10=Loesung!C42,"Richtig!","Falsch"))</f>
      </c>
      <c r="G10" s="15">
        <f>IF(E10="","",IF(E10=Loesung!C42,Loesung!D42,""))</f>
      </c>
      <c r="I10" s="18"/>
    </row>
    <row r="11" spans="1:9" ht="39.75" customHeight="1">
      <c r="A11" s="8"/>
      <c r="B11" s="6" t="s">
        <v>5</v>
      </c>
      <c r="C11" s="37" t="str">
        <f>Loesung!B43</f>
        <v>3 Flaschen kosten 2,10 Euro.
Wieviel kosten 60 Flaschen?</v>
      </c>
      <c r="D11" s="12" t="s">
        <v>25</v>
      </c>
      <c r="E11" s="39"/>
      <c r="F11" s="40">
        <f>IF(E11="","",IF(E11=Loesung!C43,"Richtig!","Falsch"))</f>
      </c>
      <c r="G11" s="15">
        <f>IF(E11="","",IF(E11=Loesung!C43,Loesung!D43,""))</f>
      </c>
      <c r="I11" s="18"/>
    </row>
    <row r="12" spans="1:9" ht="39.75" customHeight="1">
      <c r="A12" s="8"/>
      <c r="B12" s="6" t="s">
        <v>6</v>
      </c>
      <c r="C12" s="37" t="str">
        <f>Loesung!B44</f>
        <v>15 Dosen wiegen 60 kg.
Wieviel wiegen 16 Dosen?</v>
      </c>
      <c r="D12" s="12" t="s">
        <v>25</v>
      </c>
      <c r="E12" s="38"/>
      <c r="F12" s="40">
        <f>IF(E12="","",IF(E12=Loesung!C44,"Richtig!","Falsch"))</f>
      </c>
      <c r="G12" s="15">
        <f>IF(E12="","",IF(E12=Loesung!C44,Loesung!D44,""))</f>
      </c>
      <c r="I12" s="18"/>
    </row>
    <row r="13" spans="1:9" ht="39.75" customHeight="1">
      <c r="A13" s="8"/>
      <c r="B13" s="6" t="s">
        <v>7</v>
      </c>
      <c r="C13" s="37" t="str">
        <f>Loesung!B45</f>
        <v>5 Liter wiegen 3 kg. 
Wie viel wiegen 35 Liter?</v>
      </c>
      <c r="D13" s="12" t="s">
        <v>25</v>
      </c>
      <c r="E13" s="38"/>
      <c r="F13" s="40">
        <f>IF(E13="","",IF(E13=Loesung!C45,"Richtig!","Falsch"))</f>
      </c>
      <c r="G13" s="15">
        <f>IF(E13="","",IF(E13=Loesung!C45,Loesung!D45,""))</f>
      </c>
      <c r="I13" s="18"/>
    </row>
    <row r="14" spans="1:9" ht="39.75" customHeight="1">
      <c r="A14" s="8"/>
      <c r="B14" s="6" t="s">
        <v>8</v>
      </c>
      <c r="C14" s="37" t="str">
        <f>Loesung!B46</f>
        <v>3 Ausgaben einer Zeitschrift kosten 27 Euro. 
Wieviel kosten 5 Zeitschriften</v>
      </c>
      <c r="D14" s="12" t="s">
        <v>25</v>
      </c>
      <c r="E14" s="39"/>
      <c r="F14" s="40">
        <f>IF(E14="","",IF(E14=Loesung!C46,"Richtig!","Falsch"))</f>
      </c>
      <c r="G14" s="15">
        <f>IF(E14="","",IF(E14=Loesung!C46,Loesung!D46,""))</f>
      </c>
      <c r="I14" s="18"/>
    </row>
    <row r="15" spans="1:9" ht="39.75" customHeight="1">
      <c r="A15" s="8"/>
      <c r="B15" s="6" t="s">
        <v>9</v>
      </c>
      <c r="C15" s="37" t="str">
        <f>Loesung!B47</f>
        <v>6 Glühlampen kosten 3 Euro.
Wie viel kosten 10 Lampen?</v>
      </c>
      <c r="D15" s="12" t="s">
        <v>25</v>
      </c>
      <c r="E15" s="39"/>
      <c r="F15" s="40">
        <f>IF(E15="","",IF(E15=Loesung!C47,"Richtig!","Falsch"))</f>
      </c>
      <c r="G15" s="15">
        <f>IF(E15="","",IF(E15=Loesung!C47,Loesung!D47,""))</f>
      </c>
      <c r="I15" s="18"/>
    </row>
    <row r="16" spans="1:9" ht="39.75" customHeight="1">
      <c r="A16" s="8"/>
      <c r="B16" s="6" t="s">
        <v>10</v>
      </c>
      <c r="C16" s="37" t="str">
        <f>Loesung!B48</f>
        <v>8 Paar Socken kosten 24 €.
Wieviel kosten 40 Paar?</v>
      </c>
      <c r="D16" s="12" t="s">
        <v>25</v>
      </c>
      <c r="E16" s="38"/>
      <c r="F16" s="40">
        <f>IF(E16="","",IF(E16=Loesung!C48,"Richtig!","Falsch"))</f>
      </c>
      <c r="G16" s="15">
        <f>IF(E16="","",IF(E16=Loesung!C48,Loesung!D48,""))</f>
      </c>
      <c r="I16" s="18"/>
    </row>
    <row r="17" spans="1:9" ht="39.75" customHeight="1">
      <c r="A17" s="8"/>
      <c r="B17" s="6" t="s">
        <v>11</v>
      </c>
      <c r="C17" s="37" t="str">
        <f>Loesung!B49</f>
        <v>5 Arbeiter schaffen einen Auftrag in 8 h.
Wie lange brauchen dafür 4 Arbeiter?</v>
      </c>
      <c r="D17" s="12" t="s">
        <v>25</v>
      </c>
      <c r="E17" s="38"/>
      <c r="F17" s="40">
        <f>IF(E17="","",IF(E17=Loesung!C49,"Richtig!","Falsch"))</f>
      </c>
      <c r="G17" s="15">
        <f>IF(E17="","",IF(E17=Loesung!C49,Loesung!D49,""))</f>
      </c>
      <c r="I17" s="18"/>
    </row>
    <row r="18" spans="1:9" ht="39.75" customHeight="1">
      <c r="A18" s="8"/>
      <c r="B18" s="6" t="s">
        <v>12</v>
      </c>
      <c r="C18" s="37" t="str">
        <f>Loesung!B50</f>
        <v>5 Arbeiter schaffen einen Auftrag in 8 h.
Wie lange brauchen dafür 8 Arbeiter?</v>
      </c>
      <c r="D18" s="12" t="s">
        <v>25</v>
      </c>
      <c r="E18" s="38"/>
      <c r="F18" s="40">
        <f>IF(E18="","",IF(E18=Loesung!C50,"Richtig!","Falsch"))</f>
      </c>
      <c r="G18" s="15">
        <f>IF(E18="","",IF(E18=Loesung!C50,Loesung!D50,""))</f>
      </c>
      <c r="I18" s="18"/>
    </row>
    <row r="19" spans="1:7" ht="39.75" customHeight="1">
      <c r="A19" s="8"/>
      <c r="B19" s="6" t="s">
        <v>16</v>
      </c>
      <c r="C19" s="37" t="str">
        <f>Loesung!B51</f>
        <v>7 Arbeiter schaffen einen Auftrag in 8 h.
Wie lange brauchen dafür 2 Arbeiter?</v>
      </c>
      <c r="D19" s="12" t="s">
        <v>25</v>
      </c>
      <c r="E19" s="38"/>
      <c r="F19" s="40">
        <f>IF(E19="","",IF(E19=Loesung!C51,"Richtig!","Falsch"))</f>
      </c>
      <c r="G19" s="15">
        <f>IF(E19="","",IF(E19=Loesung!C51,Loesung!D51,""))</f>
      </c>
    </row>
    <row r="20" spans="1:9" ht="39.75" customHeight="1">
      <c r="A20" s="8"/>
      <c r="B20" s="6" t="s">
        <v>17</v>
      </c>
      <c r="C20" s="37" t="str">
        <f>Loesung!B52</f>
        <v>2 Pumpen leeren ein Becken in 20 h.
Wie lange dauert es mit 5 Pumpen?</v>
      </c>
      <c r="D20" s="12" t="s">
        <v>25</v>
      </c>
      <c r="E20" s="38"/>
      <c r="F20" s="40">
        <f>IF(E20="","",IF(E20=Loesung!C52,"Richtig!","Falsch"))</f>
      </c>
      <c r="G20" s="15">
        <f>IF(E20="","",IF(E20=Loesung!C52,Loesung!D52,""))</f>
      </c>
      <c r="I20" s="19"/>
    </row>
    <row r="21" spans="1:9" ht="39.75" customHeight="1">
      <c r="A21" s="8"/>
      <c r="B21" s="6" t="s">
        <v>18</v>
      </c>
      <c r="C21" s="37" t="str">
        <f>Loesung!B53</f>
        <v>In 20 min fährt ein Auto 40 km.
Wie viele km fährt es in 50 min?</v>
      </c>
      <c r="D21" s="12" t="s">
        <v>25</v>
      </c>
      <c r="E21" s="38"/>
      <c r="F21" s="40">
        <f>IF(E21="","",IF(E21=Loesung!C53,"Richtig!","Falsch"))</f>
      </c>
      <c r="G21" s="15">
        <f>IF(E21="","",IF(E21=Loesung!C53,Loesung!D53,""))</f>
      </c>
      <c r="I21" s="18"/>
    </row>
    <row r="22" spans="1:9" ht="39.75" customHeight="1">
      <c r="A22" s="8"/>
      <c r="B22" s="6" t="s">
        <v>19</v>
      </c>
      <c r="C22" s="37" t="str">
        <f>Loesung!B54</f>
        <v>In 3 min fährt ein Auto 6 km.
Wie viele km fährt es in 9 min?</v>
      </c>
      <c r="D22" s="12" t="s">
        <v>25</v>
      </c>
      <c r="E22" s="38"/>
      <c r="F22" s="40">
        <f>IF(E22="","",IF(E22=Loesung!C54,"Richtig!","Falsch"))</f>
      </c>
      <c r="G22" s="15">
        <f>IF(E22="","",IF(E22=Loesung!C54,Loesung!D54,""))</f>
      </c>
      <c r="I22" s="18"/>
    </row>
    <row r="23" spans="1:7" ht="4.5" customHeight="1">
      <c r="A23" s="8"/>
      <c r="B23" s="12"/>
      <c r="C23" s="36"/>
      <c r="D23" s="12"/>
      <c r="E23" s="13"/>
      <c r="F23" s="14">
        <f>IF(E23="","",IF(E23=Loesung!#REF!,"Richtig!","Falsch"))</f>
      </c>
      <c r="G23" s="15">
        <f>IF(E23="","",IF(E23=Loesung!#REF!,Loesung!#REF!,""))</f>
      </c>
    </row>
    <row r="24" spans="1:7" ht="21.75" customHeight="1">
      <c r="A24" s="49" t="s">
        <v>13</v>
      </c>
      <c r="B24" s="49"/>
      <c r="C24" s="33"/>
      <c r="D24" s="34" t="s">
        <v>41</v>
      </c>
      <c r="E24" s="41"/>
      <c r="F24" s="34" t="s">
        <v>14</v>
      </c>
      <c r="G24" s="20">
        <f>IF(F3="","",IF(F3&gt;=87.5%,1,IF(F3&gt;=75%,2,IF(F3&gt;=60%,3,IF(F3&gt;45%,4,IF(F3&gt;=30%,5,6))))))</f>
      </c>
    </row>
    <row r="25" spans="1:3" ht="18" customHeight="1">
      <c r="A25" s="17"/>
      <c r="B25" s="16"/>
      <c r="C25" s="35"/>
    </row>
    <row r="26" ht="39.75" customHeight="1"/>
  </sheetData>
  <sheetProtection password="EA72" sheet="1"/>
  <mergeCells count="2">
    <mergeCell ref="A2:C2"/>
    <mergeCell ref="A24:B24"/>
  </mergeCells>
  <printOptions horizontalCentered="1" verticalCentered="1"/>
  <pageMargins left="0.5905511811023623" right="0.1968503937007874" top="0.3937007874015748" bottom="0.3937007874015748" header="0.5118110236220472" footer="0.2755905511811024"/>
  <pageSetup horizontalDpi="300" verticalDpi="300" orientation="portrait" paperSize="9" r:id="rId2"/>
  <headerFooter alignWithMargins="0">
    <oddHeader>&amp;C&amp;8Aufgaben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6:D55"/>
  <sheetViews>
    <sheetView zoomScalePageLayoutView="0" workbookViewId="0" topLeftCell="A1">
      <pane xSplit="9" ySplit="25" topLeftCell="J26" activePane="bottomRight" state="frozen"/>
      <selection pane="topLeft" activeCell="A1" sqref="A1"/>
      <selection pane="topRight" activeCell="J1" sqref="J1"/>
      <selection pane="bottomLeft" activeCell="A26" sqref="A26"/>
      <selection pane="bottomRight" activeCell="A1" sqref="A1"/>
    </sheetView>
  </sheetViews>
  <sheetFormatPr defaultColWidth="23.140625" defaultRowHeight="28.5" customHeight="1"/>
  <cols>
    <col min="1" max="16384" width="23.140625" style="42" customWidth="1"/>
  </cols>
  <sheetData>
    <row r="36" ht="28.5" customHeight="1">
      <c r="D36" s="43"/>
    </row>
    <row r="37" ht="28.5" customHeight="1">
      <c r="D37" s="43"/>
    </row>
    <row r="38" spans="1:4" ht="28.5" customHeight="1">
      <c r="A38" s="42" t="s">
        <v>0</v>
      </c>
      <c r="B38" s="44" t="s">
        <v>22</v>
      </c>
      <c r="C38" s="42">
        <v>32</v>
      </c>
      <c r="D38" s="45">
        <v>2</v>
      </c>
    </row>
    <row r="39" spans="1:4" ht="28.5" customHeight="1">
      <c r="A39" s="42" t="s">
        <v>1</v>
      </c>
      <c r="B39" s="44" t="s">
        <v>36</v>
      </c>
      <c r="C39" s="42">
        <v>24</v>
      </c>
      <c r="D39" s="42">
        <v>1</v>
      </c>
    </row>
    <row r="40" spans="1:4" ht="28.5" customHeight="1">
      <c r="A40" s="42" t="s">
        <v>2</v>
      </c>
      <c r="B40" s="44" t="s">
        <v>23</v>
      </c>
      <c r="C40" s="42">
        <v>30</v>
      </c>
      <c r="D40" s="42">
        <v>1</v>
      </c>
    </row>
    <row r="41" spans="1:4" ht="28.5" customHeight="1">
      <c r="A41" s="42" t="s">
        <v>3</v>
      </c>
      <c r="B41" s="44" t="s">
        <v>37</v>
      </c>
      <c r="C41" s="42">
        <v>12</v>
      </c>
      <c r="D41" s="42">
        <v>1</v>
      </c>
    </row>
    <row r="42" spans="1:4" ht="28.5" customHeight="1">
      <c r="A42" s="42" t="s">
        <v>4</v>
      </c>
      <c r="B42" s="44" t="s">
        <v>24</v>
      </c>
      <c r="C42" s="42">
        <v>4</v>
      </c>
      <c r="D42" s="42">
        <v>2</v>
      </c>
    </row>
    <row r="43" spans="1:4" ht="28.5" customHeight="1">
      <c r="A43" s="42" t="s">
        <v>5</v>
      </c>
      <c r="B43" s="46" t="s">
        <v>26</v>
      </c>
      <c r="C43" s="42">
        <v>42</v>
      </c>
      <c r="D43" s="42">
        <v>1</v>
      </c>
    </row>
    <row r="44" spans="1:4" ht="28.5" customHeight="1">
      <c r="A44" s="42" t="s">
        <v>6</v>
      </c>
      <c r="B44" s="46" t="s">
        <v>27</v>
      </c>
      <c r="C44" s="42">
        <v>64</v>
      </c>
      <c r="D44" s="42">
        <v>1</v>
      </c>
    </row>
    <row r="45" spans="1:4" ht="28.5" customHeight="1">
      <c r="A45" s="42" t="s">
        <v>7</v>
      </c>
      <c r="B45" s="46" t="s">
        <v>38</v>
      </c>
      <c r="C45" s="42">
        <v>21</v>
      </c>
      <c r="D45" s="42">
        <v>1</v>
      </c>
    </row>
    <row r="46" spans="1:4" ht="28.5" customHeight="1">
      <c r="A46" s="42" t="s">
        <v>8</v>
      </c>
      <c r="B46" s="46" t="s">
        <v>28</v>
      </c>
      <c r="C46" s="42">
        <v>45</v>
      </c>
      <c r="D46" s="42">
        <v>2</v>
      </c>
    </row>
    <row r="47" spans="1:4" ht="28.5" customHeight="1">
      <c r="A47" s="42" t="s">
        <v>9</v>
      </c>
      <c r="B47" s="46" t="s">
        <v>29</v>
      </c>
      <c r="C47" s="42">
        <v>5</v>
      </c>
      <c r="D47" s="42">
        <v>1</v>
      </c>
    </row>
    <row r="48" spans="1:4" ht="28.5" customHeight="1">
      <c r="A48" s="42" t="s">
        <v>10</v>
      </c>
      <c r="B48" s="46" t="s">
        <v>30</v>
      </c>
      <c r="C48" s="42">
        <v>120</v>
      </c>
      <c r="D48" s="42">
        <v>1</v>
      </c>
    </row>
    <row r="49" spans="1:4" ht="28.5" customHeight="1">
      <c r="A49" s="42" t="s">
        <v>11</v>
      </c>
      <c r="B49" s="46" t="s">
        <v>31</v>
      </c>
      <c r="C49" s="42">
        <v>10</v>
      </c>
      <c r="D49" s="42">
        <v>2</v>
      </c>
    </row>
    <row r="50" spans="1:4" ht="28.5" customHeight="1">
      <c r="A50" s="42" t="s">
        <v>12</v>
      </c>
      <c r="B50" s="46" t="s">
        <v>32</v>
      </c>
      <c r="C50" s="42">
        <v>5</v>
      </c>
      <c r="D50" s="42">
        <v>2</v>
      </c>
    </row>
    <row r="51" spans="1:4" ht="28.5" customHeight="1">
      <c r="A51" s="42" t="s">
        <v>16</v>
      </c>
      <c r="B51" s="46" t="s">
        <v>40</v>
      </c>
      <c r="C51" s="42">
        <v>28</v>
      </c>
      <c r="D51" s="42">
        <v>2</v>
      </c>
    </row>
    <row r="52" spans="1:4" ht="28.5" customHeight="1">
      <c r="A52" s="42" t="s">
        <v>17</v>
      </c>
      <c r="B52" s="46" t="s">
        <v>33</v>
      </c>
      <c r="C52" s="42">
        <v>8</v>
      </c>
      <c r="D52" s="42">
        <v>2</v>
      </c>
    </row>
    <row r="53" spans="1:4" ht="28.5" customHeight="1">
      <c r="A53" s="42" t="s">
        <v>18</v>
      </c>
      <c r="B53" s="46" t="s">
        <v>34</v>
      </c>
      <c r="C53" s="42">
        <v>100</v>
      </c>
      <c r="D53" s="42">
        <v>2</v>
      </c>
    </row>
    <row r="54" spans="1:4" ht="28.5" customHeight="1">
      <c r="A54" s="42" t="s">
        <v>19</v>
      </c>
      <c r="B54" s="46" t="s">
        <v>35</v>
      </c>
      <c r="C54" s="42">
        <v>18</v>
      </c>
      <c r="D54" s="42">
        <v>2</v>
      </c>
    </row>
    <row r="55" ht="28.5" customHeight="1">
      <c r="D55" s="43">
        <f>SUM(D38:D54)</f>
        <v>26</v>
      </c>
    </row>
  </sheetData>
  <sheetProtection password="EA72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2014-03-23T17:58:09Z</cp:lastPrinted>
  <dcterms:created xsi:type="dcterms:W3CDTF">2000-03-01T20:41:15Z</dcterms:created>
  <dcterms:modified xsi:type="dcterms:W3CDTF">2014-03-23T18:00:08Z</dcterms:modified>
  <cp:category/>
  <cp:version/>
  <cp:contentType/>
  <cp:contentStatus/>
</cp:coreProperties>
</file>